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activeTab="0"/>
  </bookViews>
  <sheets>
    <sheet name="Compheat" sheetId="1" r:id="rId1"/>
  </sheets>
  <definedNames>
    <definedName name="_xlnm.Print_Area" localSheetId="0">'Compheat'!$A$3:$F$16</definedName>
  </definedNames>
  <calcPr fullCalcOnLoad="1"/>
</workbook>
</file>

<file path=xl/sharedStrings.xml><?xml version="1.0" encoding="utf-8"?>
<sst xmlns="http://schemas.openxmlformats.org/spreadsheetml/2006/main" count="23" uniqueCount="18">
  <si>
    <t xml:space="preserve">Tin = </t>
  </si>
  <si>
    <t>Deg F</t>
  </si>
  <si>
    <t xml:space="preserve">Pin = </t>
  </si>
  <si>
    <t xml:space="preserve">Pout = </t>
  </si>
  <si>
    <t xml:space="preserve">CFM = </t>
  </si>
  <si>
    <t>single stage</t>
  </si>
  <si>
    <t>Btu/hr</t>
  </si>
  <si>
    <t>two stage with intercooler</t>
  </si>
  <si>
    <t xml:space="preserve">temp at outlet of 1st stage = </t>
  </si>
  <si>
    <t>two stage without intercooler</t>
  </si>
  <si>
    <t>PSIG</t>
  </si>
  <si>
    <t xml:space="preserve">Altitude = </t>
  </si>
  <si>
    <t>FEET</t>
  </si>
  <si>
    <t>DEG F</t>
  </si>
  <si>
    <t>PSIA</t>
  </si>
  <si>
    <t>Absolute Atmospheric Pressure</t>
  </si>
  <si>
    <t>Inputs are Yellow</t>
  </si>
  <si>
    <t xml:space="preserve">tons =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</si>
</sst>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#,##0.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ill="1" applyBorder="1" applyAlignment="1">
      <alignment horizontal="left" vertical="top"/>
    </xf>
    <xf numFmtId="0" fontId="25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 locked="0"/>
    </xf>
    <xf numFmtId="0" fontId="26" fillId="0" borderId="0" xfId="0" applyNumberFormat="1" applyFont="1" applyAlignment="1" applyProtection="1" quotePrefix="1">
      <alignment horizontal="left"/>
      <protection locked="0"/>
    </xf>
    <xf numFmtId="0" fontId="7" fillId="33" borderId="0" xfId="0" applyNumberFormat="1" applyFont="1" applyFill="1" applyAlignment="1" applyProtection="1">
      <alignment horizontal="centerContinuous"/>
      <protection locked="0"/>
    </xf>
    <xf numFmtId="168" fontId="25" fillId="0" borderId="0" xfId="0" applyNumberFormat="1" applyFont="1" applyFill="1" applyBorder="1" applyAlignment="1" quotePrefix="1">
      <alignment horizontal="right" vertical="top"/>
    </xf>
    <xf numFmtId="0" fontId="26" fillId="0" borderId="0" xfId="0" applyFont="1" applyAlignment="1" quotePrefix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Fill="1" applyBorder="1" applyAlignment="1" quotePrefix="1">
      <alignment horizontal="right" vertical="top"/>
    </xf>
    <xf numFmtId="0" fontId="26" fillId="0" borderId="0" xfId="0" applyNumberFormat="1" applyFont="1" applyAlignment="1">
      <alignment/>
    </xf>
    <xf numFmtId="0" fontId="26" fillId="0" borderId="0" xfId="0" applyNumberFormat="1" applyFont="1" applyAlignment="1" quotePrefix="1">
      <alignment horizontal="left"/>
    </xf>
    <xf numFmtId="0" fontId="26" fillId="0" borderId="0" xfId="0" applyFont="1" applyAlignment="1" quotePrefix="1">
      <alignment horizontal="left"/>
    </xf>
    <xf numFmtId="0" fontId="25" fillId="0" borderId="0" xfId="0" applyNumberFormat="1" applyFont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 horizontal="center"/>
      <protection locked="0"/>
    </xf>
    <xf numFmtId="0" fontId="25" fillId="33" borderId="10" xfId="0" applyNumberFormat="1" applyFont="1" applyFill="1" applyBorder="1" applyAlignment="1" applyProtection="1">
      <alignment horizontal="center"/>
      <protection locked="0"/>
    </xf>
    <xf numFmtId="168" fontId="25" fillId="0" borderId="10" xfId="0" applyNumberFormat="1" applyFont="1" applyFill="1" applyBorder="1" applyAlignment="1" quotePrefix="1">
      <alignment horizontal="center" vertical="top"/>
    </xf>
    <xf numFmtId="4" fontId="25" fillId="0" borderId="10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 applyProtection="1">
      <alignment horizontal="center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showOutlineSymbols="0" zoomScalePageLayoutView="0" workbookViewId="0" topLeftCell="A1">
      <selection activeCell="B11" sqref="B11:D11"/>
    </sheetView>
  </sheetViews>
  <sheetFormatPr defaultColWidth="9.77734375" defaultRowHeight="15"/>
  <cols>
    <col min="1" max="1" width="9.77734375" style="0" customWidth="1"/>
    <col min="2" max="2" width="24.88671875" style="0" customWidth="1"/>
    <col min="3" max="3" width="7.77734375" style="0" customWidth="1"/>
    <col min="4" max="4" width="5.88671875" style="0" bestFit="1" customWidth="1"/>
    <col min="5" max="5" width="9.88671875" style="0" customWidth="1"/>
  </cols>
  <sheetData>
    <row r="1" spans="2:6" ht="15.75">
      <c r="B1" s="9" t="s">
        <v>16</v>
      </c>
      <c r="C1" s="9"/>
      <c r="D1" s="9"/>
      <c r="E1" s="9"/>
      <c r="F1" s="9"/>
    </row>
    <row r="2" spans="2:8" ht="15.75">
      <c r="B2" s="1"/>
      <c r="H2" s="2"/>
    </row>
    <row r="3" ht="15.75">
      <c r="E3" s="1"/>
    </row>
    <row r="4" spans="1:9" ht="15.75">
      <c r="A4" s="1"/>
      <c r="B4" s="11" t="s">
        <v>11</v>
      </c>
      <c r="C4" s="19">
        <v>0</v>
      </c>
      <c r="D4" s="14" t="s">
        <v>12</v>
      </c>
      <c r="E4" s="6"/>
      <c r="F4" s="6"/>
      <c r="I4" s="5"/>
    </row>
    <row r="5" spans="1:6" ht="15.75">
      <c r="A5" s="1"/>
      <c r="B5" s="12" t="s">
        <v>0</v>
      </c>
      <c r="C5" s="19">
        <v>70</v>
      </c>
      <c r="D5" s="15" t="s">
        <v>13</v>
      </c>
      <c r="E5" s="7"/>
      <c r="F5" s="7"/>
    </row>
    <row r="6" spans="1:6" ht="15.75">
      <c r="A6" s="1"/>
      <c r="B6" s="12" t="s">
        <v>2</v>
      </c>
      <c r="C6" s="19">
        <v>0</v>
      </c>
      <c r="D6" s="15" t="s">
        <v>10</v>
      </c>
      <c r="E6" s="6"/>
      <c r="F6" s="6"/>
    </row>
    <row r="7" spans="1:7" ht="15.75">
      <c r="A7" s="1"/>
      <c r="B7" s="12" t="s">
        <v>3</v>
      </c>
      <c r="C7" s="19">
        <v>100</v>
      </c>
      <c r="D7" s="14" t="s">
        <v>10</v>
      </c>
      <c r="E7" s="6"/>
      <c r="F7" s="6"/>
      <c r="G7" s="4"/>
    </row>
    <row r="8" spans="1:6" ht="15.75">
      <c r="A8" s="1"/>
      <c r="B8" s="12" t="s">
        <v>4</v>
      </c>
      <c r="C8" s="19">
        <v>1200</v>
      </c>
      <c r="D8" s="7"/>
      <c r="E8" s="6"/>
      <c r="F8" s="6"/>
    </row>
    <row r="9" spans="1:6" ht="15.75">
      <c r="A9" s="1"/>
      <c r="B9" s="7"/>
      <c r="C9" s="7"/>
      <c r="D9" s="7"/>
      <c r="E9" s="6"/>
      <c r="F9" s="6"/>
    </row>
    <row r="10" spans="1:6" ht="15.75">
      <c r="A10" s="1"/>
      <c r="B10" s="12"/>
      <c r="C10" s="10"/>
      <c r="D10" s="7"/>
      <c r="E10" s="6"/>
      <c r="F10" s="6"/>
    </row>
    <row r="11" spans="1:6" ht="15.75">
      <c r="A11" s="1"/>
      <c r="B11" s="13" t="s">
        <v>15</v>
      </c>
      <c r="C11" s="20">
        <f>0.00000000628202631955493*C4^2+-0.000521243200927684*C4+14.6805248848142</f>
        <v>14.6805248848142</v>
      </c>
      <c r="D11" s="7" t="s">
        <v>14</v>
      </c>
      <c r="E11" s="17"/>
      <c r="F11" s="7"/>
    </row>
    <row r="12" spans="1:8" ht="15.75">
      <c r="A12" s="1"/>
      <c r="B12" s="12" t="s">
        <v>5</v>
      </c>
      <c r="C12" s="21">
        <f>(1.08*C8*(((460.67+C5)*(1.13*(C7+C11)/(C6+C11))^((1.4-1)/1.4/1.05))-460.67-C5))/12000</f>
        <v>46.3487979758114</v>
      </c>
      <c r="D12" s="16" t="s">
        <v>17</v>
      </c>
      <c r="E12" s="22">
        <f>C12*12000</f>
        <v>556185.5757097368</v>
      </c>
      <c r="F12" s="14" t="s">
        <v>6</v>
      </c>
      <c r="H12" s="3"/>
    </row>
    <row r="13" spans="1:8" ht="15.75">
      <c r="A13" s="1"/>
      <c r="B13" s="12" t="s">
        <v>7</v>
      </c>
      <c r="C13" s="21">
        <f>(1.08*C8*(((460.67+C5)*(1.13*((C7+C11)/2+14.7/2)/(C6+C11))^((1.4-1)/1.4/1.05))-460.67-C5))/12000+(1.08*C8*(((460.67+C5)*(1.13*(C7+C11)/((C7+C11)/2+C11/2))^((1.4-1)/1.4/1.05))-460.67-C5))/12000</f>
        <v>43.3238367935787</v>
      </c>
      <c r="D13" s="16" t="s">
        <v>17</v>
      </c>
      <c r="E13" s="22">
        <f>C13*12000</f>
        <v>519886.0415229444</v>
      </c>
      <c r="F13" s="14" t="s">
        <v>6</v>
      </c>
      <c r="H13" s="3"/>
    </row>
    <row r="14" spans="1:8" ht="15.75">
      <c r="A14" s="1"/>
      <c r="B14" s="11" t="s">
        <v>9</v>
      </c>
      <c r="C14" s="21">
        <f>(1.08*C8*(((460.67+C5)*(1.13*((C7+C11)/2+C11/2)/(C6+C11))^((1.4-1)/1.4/1.05))-460.67-C5))/12000+(1.08*C8*(((460.67+C16)*(1.13*(C7+C11)/((C7+C11)/2+C11/2))^((1.4-1)/1.4/1.05))-460.67-C16))/12000</f>
        <v>49.854170275001636</v>
      </c>
      <c r="D14" s="16" t="s">
        <v>17</v>
      </c>
      <c r="E14" s="22">
        <f>C14*12000</f>
        <v>598250.0433000196</v>
      </c>
      <c r="F14" s="14" t="s">
        <v>6</v>
      </c>
      <c r="H14" s="3"/>
    </row>
    <row r="15" spans="1:6" ht="15.75">
      <c r="A15" s="1"/>
      <c r="B15" s="7"/>
      <c r="C15" s="17"/>
      <c r="D15" s="7"/>
      <c r="E15" s="17"/>
      <c r="F15" s="7"/>
    </row>
    <row r="16" spans="2:6" ht="15.75">
      <c r="B16" s="12" t="s">
        <v>8</v>
      </c>
      <c r="C16" s="23">
        <f>((460.67+C5)*(1.13*((C7+C11)/2+C11/2)/(C6+C11))^((1.4-1)/1.4/1.05))-460.67</f>
        <v>360.65386121142575</v>
      </c>
      <c r="D16" s="7" t="s">
        <v>1</v>
      </c>
      <c r="E16" s="17"/>
      <c r="F16" s="7"/>
    </row>
    <row r="17" spans="2:6" ht="15.75">
      <c r="B17" s="6"/>
      <c r="C17" s="17"/>
      <c r="D17" s="7"/>
      <c r="E17" s="17"/>
      <c r="F17" s="6"/>
    </row>
    <row r="18" spans="2:6" ht="15.75">
      <c r="B18" s="7"/>
      <c r="C18" s="18"/>
      <c r="D18" s="7"/>
      <c r="E18" s="7"/>
      <c r="F18" s="7"/>
    </row>
    <row r="19" spans="2:6" ht="15.75">
      <c r="B19" s="7"/>
      <c r="C19" s="7"/>
      <c r="D19" s="7"/>
      <c r="E19" s="7"/>
      <c r="F19" s="7"/>
    </row>
    <row r="20" spans="2:6" ht="15.75">
      <c r="B20" s="7"/>
      <c r="C20" s="7"/>
      <c r="D20" s="7"/>
      <c r="E20" s="8"/>
      <c r="F20" s="7"/>
    </row>
    <row r="21" spans="2:6" ht="15.75">
      <c r="B21" s="7"/>
      <c r="C21" s="7"/>
      <c r="D21" s="7"/>
      <c r="E21" s="7"/>
      <c r="F21" s="7"/>
    </row>
    <row r="22" spans="2:6" ht="15.75">
      <c r="B22" s="7"/>
      <c r="C22" s="7"/>
      <c r="D22" s="7"/>
      <c r="E22" s="7"/>
      <c r="F22" s="7"/>
    </row>
    <row r="23" spans="2:6" ht="15.75">
      <c r="B23" s="7"/>
      <c r="C23" s="7"/>
      <c r="D23" s="7"/>
      <c r="E23" s="7"/>
      <c r="F23" s="7"/>
    </row>
    <row r="24" spans="2:6" ht="15.75">
      <c r="B24" s="7"/>
      <c r="C24" s="7"/>
      <c r="D24" s="7"/>
      <c r="E24" s="7"/>
      <c r="F24" s="7"/>
    </row>
  </sheetData>
  <sheetProtection/>
  <printOptions horizontalCentered="1"/>
  <pageMargins left="0.5" right="0.5" top="1.5" bottom="0.5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Guertin</dc:creator>
  <cp:keywords/>
  <dc:description/>
  <cp:lastModifiedBy>Jim</cp:lastModifiedBy>
  <cp:lastPrinted>2004-03-16T20:02:53Z</cp:lastPrinted>
  <dcterms:created xsi:type="dcterms:W3CDTF">2009-11-17T18:54:17Z</dcterms:created>
  <dcterms:modified xsi:type="dcterms:W3CDTF">2016-01-24T19:49:50Z</dcterms:modified>
  <cp:category/>
  <cp:version/>
  <cp:contentType/>
  <cp:contentStatus/>
</cp:coreProperties>
</file>